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arcio\Desktop\Trabalho\Pratinha\PMP\Pintura\"/>
    </mc:Choice>
  </mc:AlternateContent>
  <xr:revisionPtr revIDLastSave="0" documentId="13_ncr:1_{1B2B3372-45FC-4FA0-A325-6F0551514AE7}" xr6:coauthVersionLast="47" xr6:coauthVersionMax="47" xr10:uidLastSave="{00000000-0000-0000-0000-000000000000}"/>
  <bookViews>
    <workbookView xWindow="-120" yWindow="-120" windowWidth="29040" windowHeight="15720" xr2:uid="{00000000-000D-0000-FFFF-FFFF00000000}"/>
  </bookViews>
  <sheets>
    <sheet name="PLANILHA ORÇAMENTARIA" sheetId="3" r:id="rId1"/>
    <sheet name="CRONOGRAMA" sheetId="4" r:id="rId2"/>
    <sheet name="MEMORIA DE CALCULO" sheetId="1" r:id="rId3"/>
    <sheet name="Planilha3" sheetId="5" state="hidden" r:id="rId4"/>
  </sheets>
  <externalReferences>
    <externalReference r:id="rId5"/>
    <externalReference r:id="rId6"/>
  </externalReferences>
  <definedNames>
    <definedName name="_xlnm.Print_Area" localSheetId="2">'MEMORIA DE CALCULO'!$A$1:$E$9</definedName>
    <definedName name="_xlnm.Database">TEXT(Import.DataBase,"mm-aaaa")</definedName>
    <definedName name="Import.DataBase">[1]DADOS!$A$38</definedName>
    <definedName name="Referencia.Descricao">IF(ISNUMBER([1]PO!linhaSINAPIxls),INDEX(INDIRECT("'[Referência "&amp;_xlnm.Database&amp;".xls]Banco'!$b:$g"),[1]PO!linhaSINAPIxls,3),"")</definedName>
    <definedName name="TipoOrçamento">"BASE"</definedName>
    <definedName name="_xlnm.Print_Titles" localSheetId="2">'MEMORIA DE CALCULO'!$1:$4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B8" i="4"/>
  <c r="B6" i="4"/>
  <c r="H14" i="3" l="1"/>
  <c r="I14" i="3" s="1"/>
  <c r="I16" i="3" s="1"/>
  <c r="C8" i="4" l="1"/>
  <c r="E8" i="4" l="1"/>
  <c r="F8" i="4" l="1"/>
  <c r="H10" i="3" l="1"/>
  <c r="I10" i="3" s="1"/>
  <c r="I11" i="3" s="1"/>
  <c r="H9" i="3"/>
  <c r="I9" i="3" s="1"/>
  <c r="H15" i="3"/>
  <c r="I15" i="3" s="1"/>
  <c r="H13" i="3"/>
  <c r="I13" i="3" s="1"/>
  <c r="C6" i="4" l="1"/>
  <c r="I17" i="3"/>
  <c r="E6" i="4" l="1"/>
  <c r="C10" i="4"/>
  <c r="D6" i="4" l="1"/>
  <c r="D8" i="4"/>
  <c r="F6" i="4"/>
  <c r="F10" i="4" s="1"/>
  <c r="E10" i="4"/>
</calcChain>
</file>

<file path=xl/sharedStrings.xml><?xml version="1.0" encoding="utf-8"?>
<sst xmlns="http://schemas.openxmlformats.org/spreadsheetml/2006/main" count="90" uniqueCount="72">
  <si>
    <t>MEMÓRIAL DE CÁLCULO</t>
  </si>
  <si>
    <t xml:space="preserve">ITEM </t>
  </si>
  <si>
    <t>REFERÊNCIA</t>
  </si>
  <si>
    <t>CODIGO</t>
  </si>
  <si>
    <t>DESCRIÇÃO</t>
  </si>
  <si>
    <t>QUANTITATIVOS</t>
  </si>
  <si>
    <t>1.1</t>
  </si>
  <si>
    <t>SINAPI</t>
  </si>
  <si>
    <t>TOTAL</t>
  </si>
  <si>
    <t>COMP 04</t>
  </si>
  <si>
    <t>PLACA DE SINALIZAÇÃO VIARIA OCTAGONAL L=25 CM COM SUPORTE EM AÇO GALVANIZADO(D=50MM E H=3M) INCLOINDO BASE EM CONCRETO NÃO ESTRUTURAL</t>
  </si>
  <si>
    <t>102509</t>
  </si>
  <si>
    <t>PINTURA DE FAIXA DE PEDESTRE OU ZEBRADA TINTA RETRORREFLETIVA A BASE DE RESINA ACRÍLICA COM MICROESFERAS DE VIDRO, E = 30 CM, APLICAÇÃO MANUAL. AF_05/2021</t>
  </si>
  <si>
    <t>COMP 03</t>
  </si>
  <si>
    <t>M2</t>
  </si>
  <si>
    <t>31,59</t>
  </si>
  <si>
    <t>M</t>
  </si>
  <si>
    <t>102512</t>
  </si>
  <si>
    <t>6,16</t>
  </si>
  <si>
    <t>PINTURA DE EIXO VIÁRIO SOBRE ASFALTO COM TINTA RETRORREFLETIVA A BASE DE RESINA ACRÍLICA COM MICROESFERAS DE VIDRO, APLICAÇÃO MECÂNICA COM DEMARCADORA AUTOPROPELIDA. AF_05/2021(faixa de bordo e estacionamento)</t>
  </si>
  <si>
    <t>90777</t>
  </si>
  <si>
    <t>ENGENHEIRO CIVIL DE OBRA JUNIOR COM ENCARGOS COMPLEMENTARES</t>
  </si>
  <si>
    <t>H</t>
  </si>
  <si>
    <t>102,97</t>
  </si>
  <si>
    <t>SINAPI-I</t>
  </si>
  <si>
    <t xml:space="preserve">ENCARREGADO GERAL DE OBRAS (HORISTA)                                                                                                                                                                                                                                                                                                                                                                                                                                                                      </t>
  </si>
  <si>
    <t xml:space="preserve">H     </t>
  </si>
  <si>
    <t>44,53</t>
  </si>
  <si>
    <t>AVENIDA ANTONIO MACHADO BORGES (PINTURA DE BORDO EXTERNO E INTERNO =1,388,80M), PRAÇA JOÃO RODRIGUES (PINTURA DE BORDO EXTERNO E INTERNO236,55M), RUA MONTE CASTELO (PINTURA DE BORDO EXRERNO,  E LINHA DUPLA PONTINHADA = 803,65M), ROTATORIA ENTRADA (PINTURA BORDA EXTERNO E INTERNO =315,87M), RUA HENRIQUE PEREIRA(PINTURA BORDO INTERNO E EXTERNO = 337,72M), PRAÇA DO ROSARIO(PINTURA BORDO EXTERNO E INTERNO =797,89M) RUA LUCAS JOSE PEREIRA (PINTURA BORDA EXTERNA = 168,64M), RUA JOSE EVANGELISTA (PINTURA BORDO EXTERNA = 212,20M), PRAÇA DA MATRIZ( PINTURA BORDA EXTERNA= 729,94M), RUA VIGILATO MACHADO (PINTURA BORDA EXTERNA 699,06M) E RUA CONEGO BASILIO(PINTURA BORDA EXTERNA = 305,29M)</t>
  </si>
  <si>
    <t>PINTURA DE FAIXA DE PEDESTRE OU ZEBRADA TINTA RETRORREFLETIVA A BASE DE RESINA ACRÍLICA COM MICROESFERAS DE VIDRO, E = 30 CM, APLICAÇÃO MANUAL. AF_05/2021(PARE E SETA DIRECIONAL)</t>
  </si>
  <si>
    <t>PINTURA TINTA BRACA OU VERMELHA MEDIA (10 FAIXAS X 0,40M X 4,0M) (AVENIDA ANTONIO MACHADO BORGES(10 UND), PRAÇA JOÃO RODRIGUES(1 UND), PRAÇA DO ROSARIO (1 UND), PRAÇA DA MATRIZ (2 UND), PROXIMO AO PSF (2 UND), PROXIMO AO CEMEI (1 UND) (272M²)</t>
  </si>
  <si>
    <t xml:space="preserve"> PARE (2,40*2,60)+ 1 FAIXA LATERAL (0,10*15M + FAIXA DE RETENÇÃO (0,30*3,00M) = 8,64M² - AVENIDA ANTONIO MACHADO BORGES (7 UND), PRAÇA JOÃO RODRIGUES (2UND), RUA JOÃO ANTONIO EVANGELISTA (1 UND), RUA JOSE C. FERREIRA (1 UND),ROTATORIA ENTRADA (4 UND), RUA MONTE CASTELO (8 UND), RUA ANTONIO D ANGELIS (5 UND) RUA SANTA CRUZ (9 UND),PRAÇA DO ROSARIO(8 UND), PRAÇA DA MATRIZ (4 UND), RUA MIZAEL DOS REIS(5 UND)=395,60M² + FAIXA DIRECIONAL (7,50M X 1,0M+0,90M X 3,50M=10,65M² ) - AVENIDA ANTONIO MACHADO BORGES (1 UND), PRAÇA DA MATRIZ (7 UND), PRAÇA DO ROSARIO (2 UND)=106,50M²</t>
  </si>
  <si>
    <t>PLACA DE SINALIZAÇÃO VIARIA OCTAGONAL L=25 CM COM SUPORTE EM AÇO GALVANIZADO(D=50MM E H=3M) INCLOINDO BASE EM CONCRETO NÃO ESTRUTURAL(PARE)</t>
  </si>
  <si>
    <t>UND</t>
  </si>
  <si>
    <t xml:space="preserve"> AVENIDA ANTONIO MACHADO BORGES (7 UND), PRAÇA JOÃO RODRIGUES (2UND),  ROTATORIA ENTRADA (4 UND), RUA MONTE CASTELO (5 UND) </t>
  </si>
  <si>
    <t>DATA: 21/10/2024</t>
  </si>
  <si>
    <t>LOCAL: AVENIDA ANTONIO MACHADO BORGES E OUTRAS</t>
  </si>
  <si>
    <t>OBRA:  SINALIZAÇÃO VIARIA HORIZONTAL E VERTICAL</t>
  </si>
  <si>
    <t>PLANILHA ORÇAMENTARIA</t>
  </si>
  <si>
    <t>FOLHA Nº:</t>
  </si>
  <si>
    <t>FORMA DE EXECUÇÃO: INDIRETA</t>
  </si>
  <si>
    <t>(    )</t>
  </si>
  <si>
    <t>DIRETA</t>
  </si>
  <si>
    <t>( x )</t>
  </si>
  <si>
    <t>INDIRETA</t>
  </si>
  <si>
    <t>BDI</t>
  </si>
  <si>
    <t>ITEM</t>
  </si>
  <si>
    <t>FONTE</t>
  </si>
  <si>
    <t>CÓDIGO</t>
  </si>
  <si>
    <t>UNID</t>
  </si>
  <si>
    <t>QUANT</t>
  </si>
  <si>
    <t>PREÇO UNITÁRIO S/ BDI</t>
  </si>
  <si>
    <t>PREÇO UNITÁRIO C/ BDI</t>
  </si>
  <si>
    <t>PREÇO TOTAL</t>
  </si>
  <si>
    <t>CRONOGRAMA FISÍCO - FINANCEIRO</t>
  </si>
  <si>
    <t>ETAPAS</t>
  </si>
  <si>
    <t>Valor Total</t>
  </si>
  <si>
    <t>% Etapa</t>
  </si>
  <si>
    <t>Mês 1</t>
  </si>
  <si>
    <t>Mês 2</t>
  </si>
  <si>
    <r>
      <t>Assinatura</t>
    </r>
    <r>
      <rPr>
        <sz val="10"/>
        <rFont val="Calibri"/>
        <family val="2"/>
        <scheme val="minor"/>
      </rPr>
      <t xml:space="preserve">: </t>
    </r>
  </si>
  <si>
    <t>ADMINISTRAÇÃO</t>
  </si>
  <si>
    <t xml:space="preserve">SERVIÇOS </t>
  </si>
  <si>
    <t>2.1</t>
  </si>
  <si>
    <t>2.2</t>
  </si>
  <si>
    <t>2.3</t>
  </si>
  <si>
    <t>TOTAL GERAL</t>
  </si>
  <si>
    <t>SUB TOTAL</t>
  </si>
  <si>
    <t>OBRA: SINALIZAÇÃO VIAS PUBLICAS HORIZONTAL E VERTICAL</t>
  </si>
  <si>
    <t xml:space="preserve">PRAZO DE EXECUÇÃO: 60 DIAS </t>
  </si>
  <si>
    <t>SINALIZAÇÃO VIAS PUBLICAS HORIZONTAL E VERTICAL</t>
  </si>
  <si>
    <t>TABELA: SETOP SINAPI 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</si>
</sst>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R$&quot;\ #,##0.00"/>
  </numFmts>
  <fonts count="16" x14ac:knownFonts="1">
    <font>
      <sz val="11"/>
      <color theme="1"/>
      <name val="Calibri"/>
      <family val="2"/>
      <scheme val="minor"/>
    </font>
    <font>
      <b/>
      <sz val="11"/>
      <color theme="1"/>
      <name val="Calibri"/>
      <family val="2"/>
      <scheme val="minor"/>
    </font>
    <font>
      <sz val="8"/>
      <name val="Calibri"/>
      <family val="2"/>
    </font>
    <font>
      <b/>
      <sz val="9"/>
      <color theme="1"/>
      <name val="Calibri"/>
      <family val="2"/>
      <scheme val="minor"/>
    </font>
    <font>
      <sz val="9"/>
      <color theme="1"/>
      <name val="Calibri"/>
      <family val="2"/>
      <scheme val="minor"/>
    </font>
    <font>
      <sz val="9"/>
      <name val="Calibri"/>
      <family val="2"/>
    </font>
    <font>
      <sz val="8"/>
      <color theme="1"/>
      <name val="Calibri"/>
      <family val="2"/>
      <scheme val="minor"/>
    </font>
    <font>
      <sz val="11"/>
      <color theme="1"/>
      <name val="Calibri"/>
      <family val="2"/>
      <scheme val="minor"/>
    </font>
    <font>
      <b/>
      <sz val="7"/>
      <name val="Calibri"/>
      <family val="2"/>
      <scheme val="minor"/>
    </font>
    <font>
      <sz val="7"/>
      <name val="Calibri"/>
      <family val="2"/>
      <scheme val="minor"/>
    </font>
    <font>
      <b/>
      <sz val="7"/>
      <color rgb="FF000000"/>
      <name val="Calibri"/>
      <family val="2"/>
      <scheme val="minor"/>
    </font>
    <font>
      <sz val="8"/>
      <name val="Calibri"/>
      <family val="2"/>
      <scheme val="minor"/>
    </font>
    <font>
      <b/>
      <sz val="12"/>
      <name val="Calibri"/>
      <family val="2"/>
      <scheme val="minor"/>
    </font>
    <font>
      <b/>
      <sz val="10"/>
      <color indexed="8"/>
      <name val="Calibri"/>
      <family val="2"/>
      <scheme val="minor"/>
    </font>
    <font>
      <b/>
      <sz val="10"/>
      <name val="Calibri"/>
      <family val="2"/>
      <scheme val="minor"/>
    </font>
    <font>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rgb="FFD8D8D8"/>
      </patternFill>
    </fill>
    <fill>
      <patternFill patternType="solid">
        <fgColor theme="0" tint="-0.34998626667073579"/>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76">
    <xf numFmtId="0" fontId="0" fillId="0" borderId="0" xfId="0"/>
    <xf numFmtId="0" fontId="1" fillId="0" borderId="1" xfId="0" applyFont="1" applyBorder="1"/>
    <xf numFmtId="0" fontId="0" fillId="0" borderId="0" xfId="0" applyAlignment="1">
      <alignment horizontal="center"/>
    </xf>
    <xf numFmtId="0" fontId="0" fillId="0" borderId="1" xfId="0" applyBorder="1"/>
    <xf numFmtId="0" fontId="2" fillId="0" borderId="0" xfId="0" applyFont="1" applyAlignment="1">
      <alignment horizontal="center"/>
    </xf>
    <xf numFmtId="0" fontId="2" fillId="0" borderId="0" xfId="0" applyFont="1" applyAlignment="1">
      <alignment wrapText="1"/>
    </xf>
    <xf numFmtId="0" fontId="0" fillId="0" borderId="1" xfId="0" applyBorder="1" applyAlignment="1">
      <alignment horizontal="center" vertical="top"/>
    </xf>
    <xf numFmtId="0" fontId="3" fillId="0" borderId="1" xfId="0" applyFont="1" applyBorder="1" applyAlignment="1">
      <alignment vertical="top"/>
    </xf>
    <xf numFmtId="0" fontId="3" fillId="0" borderId="1" xfId="0"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3" borderId="1" xfId="0" applyFont="1" applyFill="1" applyBorder="1" applyAlignment="1">
      <alignment vertical="top"/>
    </xf>
    <xf numFmtId="0" fontId="5" fillId="3" borderId="1" xfId="0" applyFont="1" applyFill="1" applyBorder="1" applyAlignment="1">
      <alignment horizontal="center"/>
    </xf>
    <xf numFmtId="49" fontId="5" fillId="2" borderId="1" xfId="0" applyNumberFormat="1" applyFont="1" applyFill="1" applyBorder="1" applyAlignment="1" applyProtection="1">
      <alignment horizontal="left" wrapText="1"/>
      <protection locked="0"/>
    </xf>
    <xf numFmtId="0" fontId="3" fillId="3" borderId="1" xfId="0" applyFont="1" applyFill="1" applyBorder="1" applyAlignment="1">
      <alignment horizontal="center" vertical="center"/>
    </xf>
    <xf numFmtId="0" fontId="4" fillId="3" borderId="1" xfId="0" applyFont="1" applyFill="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wrapText="1"/>
    </xf>
    <xf numFmtId="0" fontId="2" fillId="0" borderId="1" xfId="0" applyFont="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justify" vertical="top"/>
    </xf>
    <xf numFmtId="0" fontId="2" fillId="0" borderId="1" xfId="0" applyFont="1" applyBorder="1" applyAlignment="1">
      <alignment vertical="center" wrapText="1"/>
    </xf>
    <xf numFmtId="49" fontId="5" fillId="2" borderId="1" xfId="0" applyNumberFormat="1" applyFont="1" applyFill="1" applyBorder="1" applyAlignment="1" applyProtection="1">
      <alignment vertical="center" wrapText="1"/>
      <protection locked="0"/>
    </xf>
    <xf numFmtId="49" fontId="2" fillId="2" borderId="2" xfId="0" applyNumberFormat="1" applyFont="1" applyFill="1" applyBorder="1" applyAlignment="1" applyProtection="1">
      <alignment horizontal="center" wrapText="1"/>
      <protection locked="0"/>
    </xf>
    <xf numFmtId="49" fontId="2" fillId="2" borderId="2" xfId="0" applyNumberFormat="1" applyFont="1" applyFill="1" applyBorder="1" applyAlignment="1" applyProtection="1">
      <alignment wrapText="1"/>
      <protection locked="0"/>
    </xf>
    <xf numFmtId="4" fontId="2" fillId="0" borderId="1" xfId="0" applyNumberFormat="1" applyFont="1" applyBorder="1" applyAlignment="1">
      <alignment horizontal="center"/>
    </xf>
    <xf numFmtId="164" fontId="6" fillId="0" borderId="1" xfId="0" applyNumberFormat="1" applyFont="1" applyBorder="1"/>
    <xf numFmtId="0" fontId="2" fillId="0" borderId="1" xfId="0" applyFont="1" applyBorder="1" applyAlignment="1">
      <alignment horizontal="left" vertical="center"/>
    </xf>
    <xf numFmtId="49" fontId="5" fillId="2" borderId="1" xfId="0" applyNumberFormat="1" applyFont="1" applyFill="1" applyBorder="1" applyAlignment="1" applyProtection="1">
      <alignment horizontal="left" vertical="center" wrapText="1"/>
      <protection locked="0"/>
    </xf>
    <xf numFmtId="0" fontId="8" fillId="5" borderId="3" xfId="0" quotePrefix="1" applyFont="1" applyFill="1" applyBorder="1" applyAlignment="1">
      <alignment horizontal="center" vertical="center" wrapText="1"/>
    </xf>
    <xf numFmtId="0" fontId="9" fillId="6" borderId="4" xfId="0" applyFont="1" applyFill="1" applyBorder="1" applyAlignment="1">
      <alignment wrapText="1"/>
    </xf>
    <xf numFmtId="0" fontId="9" fillId="6" borderId="5" xfId="0" applyFont="1" applyFill="1" applyBorder="1" applyAlignment="1">
      <alignment wrapText="1"/>
    </xf>
    <xf numFmtId="0" fontId="10" fillId="0" borderId="1" xfId="0" applyFont="1" applyBorder="1" applyAlignment="1">
      <alignment horizontal="left" vertical="center"/>
    </xf>
    <xf numFmtId="0" fontId="9" fillId="0" borderId="1" xfId="0" applyFont="1" applyBorder="1"/>
    <xf numFmtId="0" fontId="10" fillId="0" borderId="1" xfId="0" applyFont="1" applyBorder="1" applyAlignment="1">
      <alignment vertical="center"/>
    </xf>
    <xf numFmtId="2" fontId="8"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xf numFmtId="0" fontId="9" fillId="0" borderId="1" xfId="0" applyFont="1" applyBorder="1" applyAlignment="1">
      <alignment horizontal="center"/>
    </xf>
    <xf numFmtId="10" fontId="10" fillId="0" borderId="1" xfId="0" applyNumberFormat="1" applyFont="1" applyBorder="1" applyAlignment="1">
      <alignment horizontal="center" vertical="center"/>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4" fillId="4"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xf>
    <xf numFmtId="43" fontId="14" fillId="7" borderId="1" xfId="1" applyFont="1" applyFill="1" applyBorder="1" applyAlignment="1">
      <alignment horizontal="center" vertical="center"/>
    </xf>
    <xf numFmtId="0" fontId="14" fillId="7" borderId="1" xfId="0" applyFont="1" applyFill="1" applyBorder="1" applyAlignment="1">
      <alignment horizontal="center" vertical="center" wrapText="1"/>
    </xf>
    <xf numFmtId="0" fontId="14" fillId="4" borderId="1" xfId="0" applyFont="1" applyFill="1" applyBorder="1" applyAlignment="1">
      <alignment horizontal="center" vertical="center"/>
    </xf>
    <xf numFmtId="3"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64" fontId="15" fillId="0" borderId="1" xfId="1" applyNumberFormat="1" applyFont="1" applyBorder="1" applyAlignment="1">
      <alignment horizontal="center" vertical="center" wrapText="1"/>
    </xf>
    <xf numFmtId="10" fontId="15" fillId="0" borderId="1" xfId="2" applyNumberFormat="1" applyFont="1" applyBorder="1" applyAlignment="1">
      <alignment horizontal="center" vertical="center"/>
    </xf>
    <xf numFmtId="164" fontId="15" fillId="0" borderId="1" xfId="0" applyNumberFormat="1" applyFont="1" applyBorder="1" applyAlignment="1">
      <alignment horizontal="center" vertical="center"/>
    </xf>
    <xf numFmtId="10" fontId="15" fillId="0" borderId="1" xfId="0" applyNumberFormat="1" applyFont="1" applyBorder="1" applyAlignment="1">
      <alignment horizontal="center" vertical="center"/>
    </xf>
    <xf numFmtId="3" fontId="15" fillId="4" borderId="1" xfId="0" applyNumberFormat="1" applyFont="1" applyFill="1" applyBorder="1" applyAlignment="1">
      <alignment horizontal="center"/>
    </xf>
    <xf numFmtId="0" fontId="14" fillId="4" borderId="1" xfId="0" applyFont="1" applyFill="1" applyBorder="1" applyAlignment="1">
      <alignment horizontal="center" vertical="center"/>
    </xf>
    <xf numFmtId="164" fontId="14" fillId="4" borderId="1" xfId="1" applyNumberFormat="1" applyFont="1" applyFill="1" applyBorder="1" applyAlignment="1">
      <alignment horizontal="center" vertical="center"/>
    </xf>
    <xf numFmtId="10" fontId="14" fillId="4" borderId="1"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0" fontId="14" fillId="0" borderId="1" xfId="0" applyFont="1" applyBorder="1" applyAlignment="1">
      <alignment horizontal="left" vertical="top"/>
    </xf>
    <xf numFmtId="0" fontId="14" fillId="0" borderId="1" xfId="0" applyFont="1" applyBorder="1" applyAlignment="1">
      <alignment horizontal="center" vertical="center"/>
    </xf>
    <xf numFmtId="0" fontId="0" fillId="4" borderId="0" xfId="0" applyFill="1"/>
    <xf numFmtId="0" fontId="6" fillId="4" borderId="0" xfId="0" applyFont="1" applyFill="1" applyAlignment="1">
      <alignment horizontal="center"/>
    </xf>
    <xf numFmtId="0" fontId="4" fillId="4" borderId="1" xfId="0" applyFont="1" applyFill="1" applyBorder="1" applyAlignment="1">
      <alignment horizontal="center"/>
    </xf>
    <xf numFmtId="0" fontId="2" fillId="4" borderId="1" xfId="0" applyFont="1" applyFill="1" applyBorder="1" applyAlignment="1">
      <alignment horizontal="center"/>
    </xf>
    <xf numFmtId="0" fontId="2" fillId="4" borderId="1" xfId="0" applyFont="1" applyFill="1" applyBorder="1" applyAlignment="1">
      <alignment horizontal="center" wrapText="1"/>
    </xf>
    <xf numFmtId="4" fontId="2" fillId="4" borderId="1" xfId="0" applyNumberFormat="1" applyFont="1" applyFill="1" applyBorder="1" applyAlignment="1">
      <alignment horizontal="center"/>
    </xf>
    <xf numFmtId="164" fontId="6" fillId="4" borderId="1" xfId="0" applyNumberFormat="1" applyFont="1" applyFill="1" applyBorder="1"/>
    <xf numFmtId="0" fontId="6" fillId="0" borderId="1" xfId="0" applyFont="1" applyBorder="1"/>
    <xf numFmtId="0" fontId="13" fillId="0" borderId="1" xfId="0" applyFont="1" applyBorder="1" applyAlignment="1">
      <alignment horizontal="center" vertical="center" wrapText="1"/>
    </xf>
  </cellXfs>
  <cellStyles count="3">
    <cellStyle name="Normal" xfId="0" builtinId="0"/>
    <cellStyle name="Porcentagem" xfId="2" builtinId="5"/>
    <cellStyle name="Vírgula" xfId="1" builtinId="3"/>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685800</xdr:colOff>
      <xdr:row>0</xdr:row>
      <xdr:rowOff>0</xdr:rowOff>
    </xdr:from>
    <xdr:ext cx="38100" cy="1000125"/>
    <xdr:sp macro="" textlink="">
      <xdr:nvSpPr>
        <xdr:cNvPr id="3" name="CaixaDeTexto 2">
          <a:extLst>
            <a:ext uri="{FF2B5EF4-FFF2-40B4-BE49-F238E27FC236}">
              <a16:creationId xmlns:a16="http://schemas.microsoft.com/office/drawing/2014/main" id="{E0881BE5-B24D-4210-9969-435231BE9CE9}"/>
            </a:ext>
          </a:extLst>
        </xdr:cNvPr>
        <xdr:cNvSpPr txBox="1"/>
      </xdr:nvSpPr>
      <xdr:spPr>
        <a:xfrm flipH="1">
          <a:off x="1323975" y="0"/>
          <a:ext cx="38100" cy="1000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l" rtl="1"/>
          <a:endParaRPr lang="pt-BR" sz="1400" b="1">
            <a:effectLst/>
            <a:latin typeface="Times New Roman" pitchFamily="18" charset="0"/>
            <a:cs typeface="Times New Roman" pitchFamily="18" charset="0"/>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Marcio/ASFALTO/Recapeamento%20N%202&#186;%20889157/PO_CFF_BDI1.xlt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rcio\Desktop\Trabalho\Pratinha\PMP\FINAL%20PLANILHA%20(1).xlsx" TargetMode="External"/><Relationship Id="rId1" Type="http://schemas.openxmlformats.org/officeDocument/2006/relationships/externalLinkPath" Target="/Users/Marcio/Desktop/Trabalho/Pratinha/PMP/FINAL%20PLANILH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BDI (1)"/>
      <sheetName val="PO"/>
      <sheetName val="PLQ"/>
      <sheetName val="CFF"/>
    </sheetNames>
    <definedNames>
      <definedName name="linhaSINAPIxls" refersTo="='PO'!$X1" sheetId="2"/>
    </definedNames>
    <sheetDataSet>
      <sheetData sheetId="0" refreshError="1">
        <row r="38">
          <cell r="A38">
            <v>43831</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ILHA"/>
      <sheetName val="CRONOGRAMA"/>
      <sheetName val="MEMORIA DE CALCULO"/>
    </sheetNames>
    <sheetDataSet>
      <sheetData sheetId="0">
        <row r="8">
          <cell r="D8" t="str">
            <v>ADIMINISTRAÇÃO</v>
          </cell>
        </row>
      </sheetData>
      <sheetData sheetId="1"/>
      <sheetData sheetId="2"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1F98-167E-4E1A-BE7D-30ABC6009DD6}">
  <dimension ref="A1:I17"/>
  <sheetViews>
    <sheetView tabSelected="1" topLeftCell="A4" zoomScale="160" zoomScaleNormal="160" workbookViewId="0">
      <selection activeCell="D15" sqref="D15"/>
    </sheetView>
  </sheetViews>
  <sheetFormatPr defaultRowHeight="15" x14ac:dyDescent="0.25"/>
  <cols>
    <col min="1" max="1" width="9.140625" customWidth="1"/>
    <col min="3" max="3" width="9.140625" customWidth="1"/>
    <col min="4" max="4" width="54.85546875" customWidth="1"/>
    <col min="5" max="8" width="9.140625" customWidth="1"/>
    <col min="9" max="9" width="12.28515625" customWidth="1"/>
  </cols>
  <sheetData>
    <row r="1" spans="1:9" x14ac:dyDescent="0.25">
      <c r="A1" s="33" t="s">
        <v>70</v>
      </c>
      <c r="B1" s="34"/>
      <c r="C1" s="34"/>
      <c r="D1" s="34"/>
      <c r="E1" s="34"/>
      <c r="F1" s="34"/>
      <c r="G1" s="34"/>
      <c r="H1" s="34"/>
      <c r="I1" s="35"/>
    </row>
    <row r="2" spans="1:9" x14ac:dyDescent="0.25">
      <c r="A2" s="36" t="s">
        <v>38</v>
      </c>
      <c r="B2" s="37"/>
      <c r="C2" s="37"/>
      <c r="D2" s="37"/>
      <c r="E2" s="37"/>
      <c r="F2" s="37"/>
      <c r="G2" s="38" t="s">
        <v>39</v>
      </c>
      <c r="H2" s="39"/>
      <c r="I2" s="37"/>
    </row>
    <row r="3" spans="1:9" x14ac:dyDescent="0.25">
      <c r="A3" s="40" t="str">
        <f>A1</f>
        <v>SINALIZAÇÃO VIAS PUBLICAS HORIZONTAL E VERTICAL</v>
      </c>
      <c r="B3" s="37"/>
      <c r="C3" s="37"/>
      <c r="D3" s="37"/>
      <c r="E3" s="37"/>
      <c r="F3" s="37"/>
      <c r="G3" s="36" t="s">
        <v>35</v>
      </c>
      <c r="H3" s="37"/>
      <c r="I3" s="37"/>
    </row>
    <row r="4" spans="1:9" x14ac:dyDescent="0.25">
      <c r="A4" s="36" t="s">
        <v>36</v>
      </c>
      <c r="B4" s="37"/>
      <c r="C4" s="37"/>
      <c r="D4" s="37"/>
      <c r="E4" s="37"/>
      <c r="F4" s="41" t="s">
        <v>40</v>
      </c>
      <c r="G4" s="37"/>
      <c r="H4" s="37"/>
      <c r="I4" s="37"/>
    </row>
    <row r="5" spans="1:9" x14ac:dyDescent="0.25">
      <c r="A5" s="36" t="s">
        <v>71</v>
      </c>
      <c r="B5" s="37"/>
      <c r="C5" s="37"/>
      <c r="D5" s="37"/>
      <c r="E5" s="37"/>
      <c r="F5" s="41" t="s">
        <v>41</v>
      </c>
      <c r="G5" s="41" t="s">
        <v>42</v>
      </c>
      <c r="H5" s="42" t="s">
        <v>43</v>
      </c>
      <c r="I5" s="42" t="s">
        <v>44</v>
      </c>
    </row>
    <row r="6" spans="1:9" x14ac:dyDescent="0.25">
      <c r="A6" s="40" t="s">
        <v>69</v>
      </c>
      <c r="B6" s="37"/>
      <c r="C6" s="37"/>
      <c r="D6" s="37"/>
      <c r="E6" s="37"/>
      <c r="F6" s="43"/>
      <c r="G6" s="44"/>
      <c r="H6" s="42" t="s">
        <v>45</v>
      </c>
      <c r="I6" s="45">
        <v>0.26879999999999998</v>
      </c>
    </row>
    <row r="7" spans="1:9" ht="27" x14ac:dyDescent="0.25">
      <c r="A7" s="46" t="s">
        <v>46</v>
      </c>
      <c r="B7" s="46" t="s">
        <v>47</v>
      </c>
      <c r="C7" s="46" t="s">
        <v>48</v>
      </c>
      <c r="D7" s="46" t="s">
        <v>4</v>
      </c>
      <c r="E7" s="46" t="s">
        <v>49</v>
      </c>
      <c r="F7" s="46" t="s">
        <v>50</v>
      </c>
      <c r="G7" s="47" t="s">
        <v>51</v>
      </c>
      <c r="H7" s="47" t="s">
        <v>52</v>
      </c>
      <c r="I7" s="47" t="s">
        <v>53</v>
      </c>
    </row>
    <row r="8" spans="1:9" x14ac:dyDescent="0.25">
      <c r="A8" s="67"/>
      <c r="B8" s="67"/>
      <c r="C8" s="67"/>
      <c r="D8" s="68" t="s">
        <v>61</v>
      </c>
      <c r="E8" s="67"/>
      <c r="F8" s="67"/>
      <c r="G8" s="67"/>
      <c r="H8" s="67"/>
      <c r="I8" s="67"/>
    </row>
    <row r="9" spans="1:9" x14ac:dyDescent="0.25">
      <c r="A9" s="10">
        <v>1</v>
      </c>
      <c r="B9" s="18" t="s">
        <v>24</v>
      </c>
      <c r="C9" s="18">
        <v>4083</v>
      </c>
      <c r="D9" s="19" t="s">
        <v>25</v>
      </c>
      <c r="E9" s="18" t="s">
        <v>26</v>
      </c>
      <c r="F9" s="29">
        <v>120</v>
      </c>
      <c r="G9" s="29" t="s">
        <v>27</v>
      </c>
      <c r="H9" s="30">
        <f>G9*1.2688</f>
        <v>56.499663999999996</v>
      </c>
      <c r="I9" s="30">
        <f>H9*F9</f>
        <v>6779.9596799999999</v>
      </c>
    </row>
    <row r="10" spans="1:9" x14ac:dyDescent="0.25">
      <c r="A10" s="10" t="s">
        <v>6</v>
      </c>
      <c r="B10" s="18" t="s">
        <v>7</v>
      </c>
      <c r="C10" s="18" t="s">
        <v>20</v>
      </c>
      <c r="D10" s="19" t="s">
        <v>21</v>
      </c>
      <c r="E10" s="18" t="s">
        <v>22</v>
      </c>
      <c r="F10" s="29">
        <v>100</v>
      </c>
      <c r="G10" s="29" t="s">
        <v>23</v>
      </c>
      <c r="H10" s="30">
        <f>G10*1.2688</f>
        <v>130.648336</v>
      </c>
      <c r="I10" s="30">
        <f>H10*F10</f>
        <v>13064.8336</v>
      </c>
    </row>
    <row r="11" spans="1:9" x14ac:dyDescent="0.25">
      <c r="A11" s="10"/>
      <c r="B11" s="18"/>
      <c r="C11" s="18"/>
      <c r="D11" s="19"/>
      <c r="E11" s="18"/>
      <c r="F11" s="29"/>
      <c r="G11" s="29"/>
      <c r="H11" s="30" t="s">
        <v>67</v>
      </c>
      <c r="I11" s="30">
        <f>SUM(I9:I10)</f>
        <v>19844.793279999998</v>
      </c>
    </row>
    <row r="12" spans="1:9" x14ac:dyDescent="0.25">
      <c r="A12" s="69">
        <v>2</v>
      </c>
      <c r="B12" s="70"/>
      <c r="C12" s="70"/>
      <c r="D12" s="71" t="s">
        <v>62</v>
      </c>
      <c r="E12" s="70"/>
      <c r="F12" s="72"/>
      <c r="G12" s="72"/>
      <c r="H12" s="73"/>
      <c r="I12" s="73"/>
    </row>
    <row r="13" spans="1:9" ht="42.75" customHeight="1" x14ac:dyDescent="0.25">
      <c r="A13" s="10" t="s">
        <v>63</v>
      </c>
      <c r="B13" s="18" t="s">
        <v>7</v>
      </c>
      <c r="C13" s="18" t="s">
        <v>11</v>
      </c>
      <c r="D13" s="19" t="s">
        <v>12</v>
      </c>
      <c r="E13" s="18" t="s">
        <v>14</v>
      </c>
      <c r="F13" s="29">
        <v>774.1</v>
      </c>
      <c r="G13" s="29" t="s">
        <v>15</v>
      </c>
      <c r="H13" s="30">
        <f>G13*1.2688</f>
        <v>40.081392000000001</v>
      </c>
      <c r="I13" s="30">
        <f>H13*F13</f>
        <v>31027.005547200002</v>
      </c>
    </row>
    <row r="14" spans="1:9" ht="34.5" x14ac:dyDescent="0.25">
      <c r="A14" s="10" t="s">
        <v>64</v>
      </c>
      <c r="B14" s="27" t="s">
        <v>7</v>
      </c>
      <c r="C14" s="27" t="s">
        <v>13</v>
      </c>
      <c r="D14" s="28" t="s">
        <v>10</v>
      </c>
      <c r="E14" s="27" t="s">
        <v>33</v>
      </c>
      <c r="F14" s="29">
        <v>21</v>
      </c>
      <c r="G14" s="29">
        <v>455.68</v>
      </c>
      <c r="H14" s="30">
        <f>G14*1.2688</f>
        <v>578.16678400000001</v>
      </c>
      <c r="I14" s="30">
        <f>H14*F14</f>
        <v>12141.502464000001</v>
      </c>
    </row>
    <row r="15" spans="1:9" ht="39" customHeight="1" x14ac:dyDescent="0.25">
      <c r="A15" s="10" t="s">
        <v>65</v>
      </c>
      <c r="B15" s="18" t="s">
        <v>7</v>
      </c>
      <c r="C15" s="18" t="s">
        <v>17</v>
      </c>
      <c r="D15" s="19" t="s">
        <v>19</v>
      </c>
      <c r="E15" s="18" t="s">
        <v>16</v>
      </c>
      <c r="F15" s="29">
        <v>6559.38</v>
      </c>
      <c r="G15" s="29" t="s">
        <v>18</v>
      </c>
      <c r="H15" s="30">
        <f t="shared" ref="H15" si="0">G15*1.2688</f>
        <v>7.8158079999999996</v>
      </c>
      <c r="I15" s="30">
        <f t="shared" ref="I15" si="1">H15*F15</f>
        <v>51266.85467904</v>
      </c>
    </row>
    <row r="16" spans="1:9" x14ac:dyDescent="0.25">
      <c r="A16" s="3"/>
      <c r="B16" s="18"/>
      <c r="C16" s="18"/>
      <c r="D16" s="19"/>
      <c r="E16" s="18"/>
      <c r="F16" s="29"/>
      <c r="G16" s="29"/>
      <c r="H16" s="30" t="s">
        <v>67</v>
      </c>
      <c r="I16" s="30">
        <f>SUM(I13:I15)</f>
        <v>94435.362690239999</v>
      </c>
    </row>
    <row r="17" spans="1:9" x14ac:dyDescent="0.25">
      <c r="A17" s="3"/>
      <c r="B17" s="3"/>
      <c r="C17" s="3"/>
      <c r="D17" s="3"/>
      <c r="E17" s="3"/>
      <c r="F17" s="3"/>
      <c r="G17" s="3"/>
      <c r="H17" s="74" t="s">
        <v>66</v>
      </c>
      <c r="I17" s="30">
        <f>I16+I11</f>
        <v>114280.15597024</v>
      </c>
    </row>
  </sheetData>
  <mergeCells count="11">
    <mergeCell ref="F5:F6"/>
    <mergeCell ref="G5:G6"/>
    <mergeCell ref="A6:E6"/>
    <mergeCell ref="A1:I1"/>
    <mergeCell ref="A2:F2"/>
    <mergeCell ref="H2:I2"/>
    <mergeCell ref="A3:F3"/>
    <mergeCell ref="G3:I3"/>
    <mergeCell ref="A4:E4"/>
    <mergeCell ref="F4:I4"/>
    <mergeCell ref="A5:E5"/>
  </mergeCells>
  <phoneticPr fontId="11" type="noConversion"/>
  <pageMargins left="0.511811024" right="0.511811024" top="0.78740157499999996" bottom="0.78740157499999996" header="0.31496062000000002" footer="0.31496062000000002"/>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20A5-5099-45A9-A390-885FE7A2E3CA}">
  <dimension ref="A1:F14"/>
  <sheetViews>
    <sheetView zoomScale="148" zoomScaleNormal="148" workbookViewId="0">
      <selection activeCell="D20" sqref="D20"/>
    </sheetView>
  </sheetViews>
  <sheetFormatPr defaultRowHeight="15" x14ac:dyDescent="0.25"/>
  <cols>
    <col min="2" max="2" width="16.85546875" customWidth="1"/>
    <col min="3" max="3" width="17" customWidth="1"/>
    <col min="5" max="5" width="14.5703125" customWidth="1"/>
    <col min="6" max="6" width="17.7109375" customWidth="1"/>
  </cols>
  <sheetData>
    <row r="1" spans="1:6" ht="15.75" x14ac:dyDescent="0.25">
      <c r="A1" s="48" t="s">
        <v>54</v>
      </c>
      <c r="B1" s="48"/>
      <c r="C1" s="48"/>
      <c r="D1" s="48"/>
      <c r="E1" s="48"/>
      <c r="F1" s="48"/>
    </row>
    <row r="2" spans="1:6" x14ac:dyDescent="0.25">
      <c r="A2" s="75" t="s">
        <v>68</v>
      </c>
      <c r="B2" s="75"/>
      <c r="C2" s="75"/>
      <c r="D2" s="75"/>
      <c r="E2" s="75"/>
      <c r="F2" s="75"/>
    </row>
    <row r="3" spans="1:6" x14ac:dyDescent="0.25">
      <c r="A3" s="75"/>
      <c r="B3" s="75"/>
      <c r="C3" s="75"/>
      <c r="D3" s="75"/>
      <c r="E3" s="75"/>
      <c r="F3" s="75"/>
    </row>
    <row r="4" spans="1:6" x14ac:dyDescent="0.25">
      <c r="A4" s="75"/>
      <c r="B4" s="75"/>
      <c r="C4" s="75"/>
      <c r="D4" s="75"/>
      <c r="E4" s="75"/>
      <c r="F4" s="75"/>
    </row>
    <row r="5" spans="1:6" x14ac:dyDescent="0.25">
      <c r="A5" s="49" t="s">
        <v>46</v>
      </c>
      <c r="B5" s="50" t="s">
        <v>55</v>
      </c>
      <c r="C5" s="51" t="s">
        <v>56</v>
      </c>
      <c r="D5" s="52" t="s">
        <v>57</v>
      </c>
      <c r="E5" s="50" t="s">
        <v>58</v>
      </c>
      <c r="F5" s="53" t="s">
        <v>59</v>
      </c>
    </row>
    <row r="6" spans="1:6" x14ac:dyDescent="0.25">
      <c r="A6" s="54">
        <v>1</v>
      </c>
      <c r="B6" s="55" t="str">
        <f>[2]PLANILHA!D8</f>
        <v>ADIMINISTRAÇÃO</v>
      </c>
      <c r="C6" s="56">
        <f>'PLANILHA ORÇAMENTARIA'!I11</f>
        <v>19844.793279999998</v>
      </c>
      <c r="D6" s="57">
        <f>C6/C10</f>
        <v>0.17365038673177724</v>
      </c>
      <c r="E6" s="58">
        <f>C6/3</f>
        <v>6614.9310933333327</v>
      </c>
      <c r="F6" s="58">
        <f>E6</f>
        <v>6614.9310933333327</v>
      </c>
    </row>
    <row r="7" spans="1:6" x14ac:dyDescent="0.25">
      <c r="A7" s="54"/>
      <c r="B7" s="55"/>
      <c r="C7" s="56"/>
      <c r="D7" s="57"/>
      <c r="E7" s="58"/>
      <c r="F7" s="59"/>
    </row>
    <row r="8" spans="1:6" x14ac:dyDescent="0.25">
      <c r="A8" s="54">
        <v>2</v>
      </c>
      <c r="B8" s="55" t="str">
        <f>'PLANILHA ORÇAMENTARIA'!D12</f>
        <v xml:space="preserve">SERVIÇOS </v>
      </c>
      <c r="C8" s="56">
        <f>'PLANILHA ORÇAMENTARIA'!I16</f>
        <v>94435.362690239999</v>
      </c>
      <c r="D8" s="57">
        <f>C8/C10</f>
        <v>0.82634961326822276</v>
      </c>
      <c r="E8" s="58">
        <f>C8/2</f>
        <v>47217.68134512</v>
      </c>
      <c r="F8" s="58">
        <f>E8</f>
        <v>47217.68134512</v>
      </c>
    </row>
    <row r="9" spans="1:6" x14ac:dyDescent="0.25">
      <c r="A9" s="54"/>
      <c r="B9" s="55"/>
      <c r="C9" s="56"/>
      <c r="D9" s="57"/>
      <c r="E9" s="58"/>
      <c r="F9" s="58"/>
    </row>
    <row r="10" spans="1:6" x14ac:dyDescent="0.25">
      <c r="A10" s="60"/>
      <c r="B10" s="61" t="s">
        <v>8</v>
      </c>
      <c r="C10" s="62">
        <f>C8+C6</f>
        <v>114280.15597024</v>
      </c>
      <c r="D10" s="63">
        <v>1</v>
      </c>
      <c r="E10" s="64">
        <f>E8+E6</f>
        <v>53832.612438453332</v>
      </c>
      <c r="F10" s="64">
        <f>F8+F6</f>
        <v>53832.612438453332</v>
      </c>
    </row>
    <row r="11" spans="1:6" x14ac:dyDescent="0.25">
      <c r="A11" s="60"/>
      <c r="B11" s="61"/>
      <c r="C11" s="62"/>
      <c r="D11" s="61"/>
      <c r="E11" s="64"/>
      <c r="F11" s="64"/>
    </row>
    <row r="12" spans="1:6" x14ac:dyDescent="0.25">
      <c r="A12" s="65" t="s">
        <v>60</v>
      </c>
      <c r="B12" s="65"/>
      <c r="C12" s="65"/>
      <c r="D12" s="65"/>
      <c r="E12" s="66" t="s">
        <v>35</v>
      </c>
      <c r="F12" s="66"/>
    </row>
    <row r="13" spans="1:6" x14ac:dyDescent="0.25">
      <c r="A13" s="65"/>
      <c r="B13" s="65"/>
      <c r="C13" s="65"/>
      <c r="D13" s="65"/>
      <c r="E13" s="66"/>
      <c r="F13" s="66"/>
    </row>
    <row r="14" spans="1:6" x14ac:dyDescent="0.25">
      <c r="A14" s="65"/>
      <c r="B14" s="65"/>
      <c r="C14" s="65"/>
      <c r="D14" s="65"/>
      <c r="E14" s="66"/>
      <c r="F14" s="66"/>
    </row>
  </sheetData>
  <mergeCells count="22">
    <mergeCell ref="A12:D14"/>
    <mergeCell ref="E12:F14"/>
    <mergeCell ref="A10:A11"/>
    <mergeCell ref="B10:B11"/>
    <mergeCell ref="C10:C11"/>
    <mergeCell ref="D10:D11"/>
    <mergeCell ref="E10:E11"/>
    <mergeCell ref="F10:F11"/>
    <mergeCell ref="A8:A9"/>
    <mergeCell ref="B8:B9"/>
    <mergeCell ref="C8:C9"/>
    <mergeCell ref="D8:D9"/>
    <mergeCell ref="E8:E9"/>
    <mergeCell ref="F8:F9"/>
    <mergeCell ref="A1:F1"/>
    <mergeCell ref="A2:F4"/>
    <mergeCell ref="A6:A7"/>
    <mergeCell ref="B6:B7"/>
    <mergeCell ref="C6:C7"/>
    <mergeCell ref="D6:D7"/>
    <mergeCell ref="E6:E7"/>
    <mergeCell ref="F6:F7"/>
  </mergeCells>
  <conditionalFormatting sqref="E6 E8 E10:F10">
    <cfRule type="cellIs" dxfId="2" priority="3" operator="between">
      <formula>0</formula>
      <formula>0</formula>
    </cfRule>
  </conditionalFormatting>
  <conditionalFormatting sqref="F6">
    <cfRule type="cellIs" dxfId="1" priority="2" operator="between">
      <formula>0</formula>
      <formula>0</formula>
    </cfRule>
  </conditionalFormatting>
  <conditionalFormatting sqref="F8">
    <cfRule type="cellIs" dxfId="0" priority="1" operator="between">
      <formula>0</formula>
      <formula>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opLeftCell="A5" zoomScale="130" zoomScaleNormal="130" workbookViewId="0">
      <selection activeCell="I8" sqref="I8"/>
    </sheetView>
  </sheetViews>
  <sheetFormatPr defaultRowHeight="15" x14ac:dyDescent="0.25"/>
  <cols>
    <col min="1" max="1" width="5.85546875" bestFit="1" customWidth="1"/>
    <col min="2" max="2" width="13.85546875" style="2" bestFit="1" customWidth="1"/>
    <col min="3" max="3" width="12" style="2" bestFit="1" customWidth="1"/>
    <col min="4" max="4" width="46.7109375" customWidth="1"/>
    <col min="5" max="5" width="59.7109375" customWidth="1"/>
    <col min="9" max="9" width="48.7109375" customWidth="1"/>
  </cols>
  <sheetData>
    <row r="1" spans="1:9" x14ac:dyDescent="0.25">
      <c r="A1" s="22" t="s">
        <v>0</v>
      </c>
      <c r="B1" s="22"/>
      <c r="C1" s="22"/>
      <c r="D1" s="22"/>
      <c r="E1" s="22"/>
    </row>
    <row r="2" spans="1:9" ht="15" customHeight="1" x14ac:dyDescent="0.25">
      <c r="A2" s="23" t="s">
        <v>37</v>
      </c>
      <c r="B2" s="23"/>
      <c r="C2" s="23"/>
      <c r="D2" s="23"/>
      <c r="E2" s="23"/>
    </row>
    <row r="3" spans="1:9" ht="30" customHeight="1" x14ac:dyDescent="0.25">
      <c r="A3" s="24" t="s">
        <v>36</v>
      </c>
      <c r="B3" s="24"/>
      <c r="C3" s="24"/>
      <c r="D3" s="24"/>
      <c r="E3" s="7" t="s">
        <v>35</v>
      </c>
    </row>
    <row r="4" spans="1:9" s="2" customFormat="1" x14ac:dyDescent="0.25">
      <c r="A4" s="8" t="s">
        <v>1</v>
      </c>
      <c r="B4" s="8" t="s">
        <v>2</v>
      </c>
      <c r="C4" s="8" t="s">
        <v>3</v>
      </c>
      <c r="D4" s="8" t="s">
        <v>4</v>
      </c>
      <c r="E4" s="8" t="s">
        <v>5</v>
      </c>
    </row>
    <row r="5" spans="1:9" ht="28.5" customHeight="1" x14ac:dyDescent="0.25">
      <c r="A5" s="13"/>
      <c r="B5" s="14"/>
      <c r="C5" s="14"/>
      <c r="D5" s="16"/>
      <c r="E5" s="17"/>
      <c r="H5" s="4"/>
      <c r="I5" s="5"/>
    </row>
    <row r="6" spans="1:9" ht="141" customHeight="1" x14ac:dyDescent="0.25">
      <c r="A6" s="12"/>
      <c r="B6" s="31" t="s">
        <v>7</v>
      </c>
      <c r="C6" s="20" t="s">
        <v>17</v>
      </c>
      <c r="D6" s="25" t="s">
        <v>19</v>
      </c>
      <c r="E6" s="15" t="s">
        <v>28</v>
      </c>
      <c r="H6" s="4"/>
      <c r="I6" s="5"/>
    </row>
    <row r="7" spans="1:9" ht="54" customHeight="1" x14ac:dyDescent="0.25">
      <c r="A7" s="12"/>
      <c r="B7" s="31" t="s">
        <v>7</v>
      </c>
      <c r="C7" s="20" t="s">
        <v>11</v>
      </c>
      <c r="D7" s="25" t="s">
        <v>12</v>
      </c>
      <c r="E7" s="15" t="s">
        <v>30</v>
      </c>
      <c r="H7" s="4"/>
      <c r="I7" s="5"/>
    </row>
    <row r="8" spans="1:9" ht="115.5" customHeight="1" x14ac:dyDescent="0.25">
      <c r="A8" s="1"/>
      <c r="B8" s="31" t="s">
        <v>7</v>
      </c>
      <c r="C8" s="20" t="s">
        <v>11</v>
      </c>
      <c r="D8" s="25" t="s">
        <v>29</v>
      </c>
      <c r="E8" s="9" t="s">
        <v>31</v>
      </c>
    </row>
    <row r="9" spans="1:9" ht="78.75" customHeight="1" x14ac:dyDescent="0.25">
      <c r="A9" s="6"/>
      <c r="B9" s="32" t="s">
        <v>7</v>
      </c>
      <c r="C9" s="21" t="s">
        <v>9</v>
      </c>
      <c r="D9" s="26" t="s">
        <v>32</v>
      </c>
      <c r="E9" s="11" t="s">
        <v>34</v>
      </c>
      <c r="H9" s="4"/>
      <c r="I9" s="5"/>
    </row>
  </sheetData>
  <mergeCells count="3">
    <mergeCell ref="A1:E1"/>
    <mergeCell ref="A2:E2"/>
    <mergeCell ref="A3:D3"/>
  </mergeCells>
  <printOptions horizontalCentered="1"/>
  <pageMargins left="0.51181102362204722" right="0.51181102362204722" top="0.59055118110236227" bottom="0.6692913385826772"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ED38-B012-4E40-A363-B40BE3ABEEA0}">
  <dimension ref="A1"/>
  <sheetViews>
    <sheetView workbookViewId="0">
      <selection activeCell="O22" sqref="O22"/>
    </sheetView>
  </sheetViews>
  <sheetFormatPr defaultRowHeight="15" x14ac:dyDescent="0.25"/>
  <cols>
    <col min="3" max="3" width="9.140625" customWidth="1"/>
  </cols>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PLANILHA ORÇAMENTARIA</vt:lpstr>
      <vt:lpstr>CRONOGRAMA</vt:lpstr>
      <vt:lpstr>MEMORIA DE CALCULO</vt:lpstr>
      <vt:lpstr>Planilha3</vt:lpstr>
      <vt:lpstr>'MEMORIA DE CALCULO'!Area_de_impressao</vt:lpstr>
      <vt:lpstr>'MEMORIA DE CALCULO'!Titulos_de_impressao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dc:creator>
  <cp:lastModifiedBy>Marcio</cp:lastModifiedBy>
  <cp:lastPrinted>2024-10-21T14:10:05Z</cp:lastPrinted>
  <dcterms:created xsi:type="dcterms:W3CDTF">2018-03-08T20:26:35Z</dcterms:created>
  <dcterms:modified xsi:type="dcterms:W3CDTF">2024-10-21T15:16:19Z</dcterms:modified>
</cp:coreProperties>
</file>